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020" windowHeight="10460"/>
  </bookViews>
  <sheets>
    <sheet name="TABELLA ALLEGATO GARA" sheetId="11" r:id="rId1"/>
  </sheets>
  <calcPr calcId="145621" concurrentCalc="0"/>
</workbook>
</file>

<file path=xl/calcChain.xml><?xml version="1.0" encoding="utf-8"?>
<calcChain xmlns="http://schemas.openxmlformats.org/spreadsheetml/2006/main">
  <c r="L4" i="11" l="1"/>
  <c r="L5" i="11"/>
  <c r="L6" i="11"/>
  <c r="L7" i="11"/>
  <c r="L8" i="11"/>
  <c r="L9" i="11"/>
  <c r="L12" i="11"/>
  <c r="L13" i="11"/>
  <c r="M4" i="11"/>
  <c r="M5" i="11"/>
  <c r="M6" i="11"/>
  <c r="M7" i="11"/>
  <c r="M8" i="11"/>
  <c r="M9" i="11"/>
  <c r="M10" i="11"/>
  <c r="M11" i="11"/>
  <c r="M13" i="11"/>
  <c r="M14" i="11"/>
</calcChain>
</file>

<file path=xl/sharedStrings.xml><?xml version="1.0" encoding="utf-8"?>
<sst xmlns="http://schemas.openxmlformats.org/spreadsheetml/2006/main" count="62" uniqueCount="41">
  <si>
    <t>Codice Prodotto</t>
  </si>
  <si>
    <t>Unità di misura</t>
  </si>
  <si>
    <t>Production Support and Subscription</t>
  </si>
  <si>
    <t>CPU(s)</t>
  </si>
  <si>
    <t>VMware NSX Enterprise per Processor</t>
  </si>
  <si>
    <t xml:space="preserve">VCS6-STD-C </t>
  </si>
  <si>
    <t>THIN5-100PK-C</t>
  </si>
  <si>
    <t>CLIENT</t>
  </si>
  <si>
    <t>PACK</t>
  </si>
  <si>
    <t>Quantità minima garantita</t>
  </si>
  <si>
    <t>Descrizione oggetto fornitura</t>
  </si>
  <si>
    <t>CUSTOM</t>
  </si>
  <si>
    <t>Perimetro delle licenze VMware del 118 di proprietà del CSI-Piemonte alla data 31/12/2016</t>
  </si>
  <si>
    <t>Perimetro delle licenze VMware di proprietà del CSI-Piemonte alla data 31/12/2016 (come dettagliate su capitolato)</t>
  </si>
  <si>
    <t>Crediti PSO</t>
  </si>
  <si>
    <t>PSO</t>
  </si>
  <si>
    <t>Prezzo Unitario  
(Base D'asta)</t>
  </si>
  <si>
    <t>n.a</t>
  </si>
  <si>
    <t>VMware vCenter  Server 6</t>
  </si>
  <si>
    <t>CL7-ENT-C</t>
  </si>
  <si>
    <t>Each vCloud Suite 7 Enterprise contains vSphere 6 Enterprise Plus for vCloud Suite and vRealize Suite 7 Enterprise. SnS Required &amp; Sold Separately.</t>
  </si>
  <si>
    <t>NX-ENT-C</t>
  </si>
  <si>
    <t>Prezzo Unitario  
(Offerta)</t>
  </si>
  <si>
    <t>Tipologia Subscription</t>
  </si>
  <si>
    <t>VC-SRM6-25E-C</t>
  </si>
  <si>
    <t>VMware Site Recovery Manager 6 Enterprise 
(25 VM Pack)</t>
  </si>
  <si>
    <t>HZ7-ENN-100-C</t>
  </si>
  <si>
    <t xml:space="preserve">VMware Horizon 7 Enterprise : 100 Pack (Named Users) </t>
  </si>
  <si>
    <t xml:space="preserve">VMware ThinApp 5 Client Licenses 100 Pack </t>
  </si>
  <si>
    <t>ISTANCE</t>
  </si>
  <si>
    <t>n.a.</t>
  </si>
  <si>
    <t>Prezzo Unitario 
Manutenzione annuale
(Base D'asta)</t>
  </si>
  <si>
    <t>Prezzo Unitario 
Manutenzione annuale
(OFFERTA)</t>
  </si>
  <si>
    <t>MANUTENZIONI SOFTWARE</t>
  </si>
  <si>
    <t>LICENZE E CREDITI</t>
  </si>
  <si>
    <t>TOTALI</t>
  </si>
  <si>
    <t>Totale offerta Licenze e Crediti</t>
  </si>
  <si>
    <t>Totale offerta Manutenzioni</t>
  </si>
  <si>
    <t>TOTALE OFFERTA</t>
  </si>
  <si>
    <t>Annualità di manutenzione garantita</t>
  </si>
  <si>
    <t>Totali fornitura minima garantita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</si>
</sst>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charset val="204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44" fontId="5" fillId="0" borderId="0" xfId="1" applyFont="1" applyBorder="1"/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4" fillId="0" borderId="18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44" fontId="4" fillId="0" borderId="26" xfId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4" fontId="4" fillId="0" borderId="22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4" fontId="4" fillId="0" borderId="13" xfId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4" fontId="4" fillId="0" borderId="18" xfId="1" applyFont="1" applyFill="1" applyBorder="1" applyAlignment="1">
      <alignment horizontal="center" vertical="center" wrapText="1"/>
    </xf>
    <xf numFmtId="44" fontId="4" fillId="0" borderId="10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44" fontId="0" fillId="0" borderId="27" xfId="0" applyNumberFormat="1" applyFill="1" applyBorder="1" applyAlignment="1">
      <alignment horizontal="center" vertical="center"/>
    </xf>
    <xf numFmtId="44" fontId="4" fillId="0" borderId="30" xfId="1" applyFont="1" applyFill="1" applyBorder="1" applyAlignment="1">
      <alignment horizontal="center" vertical="center" wrapText="1"/>
    </xf>
    <xf numFmtId="44" fontId="4" fillId="0" borderId="8" xfId="1" applyFont="1" applyFill="1" applyBorder="1" applyAlignment="1">
      <alignment horizontal="center" vertical="center" wrapText="1"/>
    </xf>
    <xf numFmtId="44" fontId="4" fillId="0" borderId="17" xfId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4" fontId="4" fillId="0" borderId="12" xfId="1" applyFont="1" applyFill="1" applyBorder="1" applyAlignment="1">
      <alignment horizontal="center" vertical="center" wrapText="1"/>
    </xf>
    <xf numFmtId="0" fontId="10" fillId="6" borderId="0" xfId="0" applyFont="1" applyFill="1" applyBorder="1"/>
    <xf numFmtId="44" fontId="10" fillId="6" borderId="0" xfId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44" fontId="4" fillId="3" borderId="18" xfId="1" applyFont="1" applyFill="1" applyBorder="1" applyAlignment="1" applyProtection="1">
      <alignment vertical="center" wrapText="1"/>
      <protection locked="0"/>
    </xf>
    <xf numFmtId="44" fontId="4" fillId="3" borderId="6" xfId="1" applyFont="1" applyFill="1" applyBorder="1" applyAlignment="1" applyProtection="1">
      <alignment vertical="center" wrapText="1"/>
      <protection locked="0"/>
    </xf>
    <xf numFmtId="44" fontId="4" fillId="0" borderId="9" xfId="1" applyFont="1" applyFill="1" applyBorder="1" applyAlignment="1" applyProtection="1">
      <alignment horizontal="center" vertical="center" wrapText="1"/>
      <protection locked="0"/>
    </xf>
    <xf numFmtId="44" fontId="4" fillId="0" borderId="11" xfId="1" applyFont="1" applyFill="1" applyBorder="1" applyAlignment="1" applyProtection="1">
      <alignment horizontal="center" vertical="center" wrapText="1"/>
      <protection locked="0"/>
    </xf>
    <xf numFmtId="44" fontId="4" fillId="3" borderId="29" xfId="1" applyFont="1" applyFill="1" applyBorder="1" applyAlignment="1" applyProtection="1">
      <alignment vertical="center" wrapText="1"/>
      <protection locked="0"/>
    </xf>
    <xf numFmtId="44" fontId="4" fillId="3" borderId="7" xfId="1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11" fillId="0" borderId="27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</cellXfs>
  <cellStyles count="25">
    <cellStyle name="Comma 2" xfId="3"/>
    <cellStyle name="Currency 2 2" xfId="4"/>
    <cellStyle name="Currency 2 3" xfId="12"/>
    <cellStyle name="Currency 2 4" xfId="15"/>
    <cellStyle name="Currency 2 5" xfId="16"/>
    <cellStyle name="Currency 2 6" xfId="13"/>
    <cellStyle name="Currency 2 7" xfId="17"/>
    <cellStyle name="Currency 2 8" xfId="11"/>
    <cellStyle name="Euro" xfId="5"/>
    <cellStyle name="Migliaia 2" xfId="24"/>
    <cellStyle name="Normal 2 2" xfId="6"/>
    <cellStyle name="Normal 2 2 2" xfId="10"/>
    <cellStyle name="Normal 2 3" xfId="14"/>
    <cellStyle name="Normal 2 4" xfId="18"/>
    <cellStyle name="Normal 2 5" xfId="19"/>
    <cellStyle name="Normal 2 6" xfId="20"/>
    <cellStyle name="Normal 2 7" xfId="21"/>
    <cellStyle name="Normal 2 8" xfId="22"/>
    <cellStyle name="Normal 4" xfId="7"/>
    <cellStyle name="Normal_Solution Providers" xfId="2"/>
    <cellStyle name="Normale" xfId="0" builtinId="0"/>
    <cellStyle name="Percent 2" xfId="8"/>
    <cellStyle name="Style 1" xfId="9"/>
    <cellStyle name="Valuta" xfId="1" builtinId="4"/>
    <cellStyle name="Valuta 2" xf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view="pageLayout" topLeftCell="C1" zoomScale="52" zoomScaleNormal="85" zoomScalePageLayoutView="52" workbookViewId="0">
      <selection activeCell="J6" sqref="J6"/>
    </sheetView>
  </sheetViews>
  <sheetFormatPr defaultColWidth="9.1796875" defaultRowHeight="14.5"/>
  <cols>
    <col min="1" max="1" width="2.7265625" style="15" customWidth="1"/>
    <col min="2" max="2" width="57.81640625" style="15" customWidth="1"/>
    <col min="3" max="3" width="19.7265625" style="15" customWidth="1"/>
    <col min="4" max="4" width="16.54296875" style="15" customWidth="1"/>
    <col min="5" max="5" width="12.54296875" style="15" customWidth="1"/>
    <col min="6" max="6" width="18.7265625" style="15" customWidth="1"/>
    <col min="7" max="7" width="16.453125" style="15" customWidth="1"/>
    <col min="8" max="8" width="23.453125" style="15" customWidth="1"/>
    <col min="9" max="9" width="16" style="15" customWidth="1"/>
    <col min="10" max="10" width="17" style="15" customWidth="1"/>
    <col min="11" max="11" width="20.453125" style="15" customWidth="1"/>
    <col min="12" max="12" width="22" style="15" customWidth="1"/>
    <col min="13" max="13" width="19.26953125" style="15" customWidth="1"/>
    <col min="14" max="16384" width="9.1796875" style="15"/>
  </cols>
  <sheetData>
    <row r="1" spans="1:14" ht="13.5" customHeight="1" thickBot="1"/>
    <row r="2" spans="1:14" s="14" customFormat="1" ht="18.75" customHeight="1" thickBot="1">
      <c r="B2" s="43"/>
      <c r="C2" s="55" t="s">
        <v>34</v>
      </c>
      <c r="D2" s="55"/>
      <c r="E2" s="55"/>
      <c r="F2" s="55"/>
      <c r="G2" s="56"/>
      <c r="H2" s="57" t="s">
        <v>33</v>
      </c>
      <c r="I2" s="58"/>
      <c r="J2" s="58"/>
      <c r="K2" s="59"/>
      <c r="L2" s="60" t="s">
        <v>35</v>
      </c>
      <c r="M2" s="61"/>
    </row>
    <row r="3" spans="1:14" s="11" customFormat="1" ht="84" customHeight="1" thickBot="1">
      <c r="A3" s="29"/>
      <c r="B3" s="7" t="s">
        <v>10</v>
      </c>
      <c r="C3" s="6" t="s">
        <v>0</v>
      </c>
      <c r="D3" s="5" t="s">
        <v>1</v>
      </c>
      <c r="E3" s="5" t="s">
        <v>9</v>
      </c>
      <c r="F3" s="5" t="s">
        <v>16</v>
      </c>
      <c r="G3" s="4" t="s">
        <v>22</v>
      </c>
      <c r="H3" s="3" t="s">
        <v>23</v>
      </c>
      <c r="I3" s="5" t="s">
        <v>39</v>
      </c>
      <c r="J3" s="5" t="s">
        <v>31</v>
      </c>
      <c r="K3" s="2" t="s">
        <v>32</v>
      </c>
      <c r="L3" s="32" t="s">
        <v>36</v>
      </c>
      <c r="M3" s="33" t="s">
        <v>37</v>
      </c>
      <c r="N3" s="12"/>
    </row>
    <row r="4" spans="1:14" s="14" customFormat="1" ht="46.5">
      <c r="B4" s="52" t="s">
        <v>20</v>
      </c>
      <c r="C4" s="38" t="s">
        <v>19</v>
      </c>
      <c r="D4" s="25" t="s">
        <v>3</v>
      </c>
      <c r="E4" s="25">
        <v>20</v>
      </c>
      <c r="F4" s="26">
        <v>6275.5</v>
      </c>
      <c r="G4" s="45"/>
      <c r="H4" s="9" t="s">
        <v>2</v>
      </c>
      <c r="I4" s="25">
        <v>2.5</v>
      </c>
      <c r="J4" s="8">
        <v>2129.1875</v>
      </c>
      <c r="K4" s="49"/>
      <c r="L4" s="34">
        <f t="shared" ref="L4:L9" si="0">G4*E4</f>
        <v>0</v>
      </c>
      <c r="M4" s="35">
        <f t="shared" ref="M4:M9" si="1">E4*I4*K4</f>
        <v>0</v>
      </c>
    </row>
    <row r="5" spans="1:14" s="14" customFormat="1" ht="31">
      <c r="B5" s="53" t="s">
        <v>4</v>
      </c>
      <c r="C5" s="39" t="s">
        <v>21</v>
      </c>
      <c r="D5" s="31" t="s">
        <v>3</v>
      </c>
      <c r="E5" s="31">
        <v>30</v>
      </c>
      <c r="F5" s="26">
        <v>4623.5</v>
      </c>
      <c r="G5" s="46"/>
      <c r="H5" s="21" t="s">
        <v>2</v>
      </c>
      <c r="I5" s="20">
        <v>2.5</v>
      </c>
      <c r="J5" s="8">
        <v>1568.6875</v>
      </c>
      <c r="K5" s="50"/>
      <c r="L5" s="34">
        <f t="shared" si="0"/>
        <v>0</v>
      </c>
      <c r="M5" s="35">
        <f t="shared" si="1"/>
        <v>0</v>
      </c>
    </row>
    <row r="6" spans="1:14" s="14" customFormat="1" ht="31">
      <c r="B6" s="53" t="s">
        <v>27</v>
      </c>
      <c r="C6" s="39" t="s">
        <v>26</v>
      </c>
      <c r="D6" s="31" t="s">
        <v>3</v>
      </c>
      <c r="E6" s="31">
        <v>1</v>
      </c>
      <c r="F6" s="26">
        <v>24455.199999999997</v>
      </c>
      <c r="G6" s="46"/>
      <c r="H6" s="21" t="s">
        <v>2</v>
      </c>
      <c r="I6" s="20">
        <v>2.5</v>
      </c>
      <c r="J6" s="8">
        <v>8297.2999999999993</v>
      </c>
      <c r="K6" s="50"/>
      <c r="L6" s="34">
        <f t="shared" si="0"/>
        <v>0</v>
      </c>
      <c r="M6" s="35">
        <f t="shared" si="1"/>
        <v>0</v>
      </c>
    </row>
    <row r="7" spans="1:14" s="14" customFormat="1" ht="31">
      <c r="B7" s="53" t="s">
        <v>28</v>
      </c>
      <c r="C7" s="39" t="s">
        <v>6</v>
      </c>
      <c r="D7" s="31" t="s">
        <v>7</v>
      </c>
      <c r="E7" s="31">
        <v>0</v>
      </c>
      <c r="F7" s="26">
        <v>1330</v>
      </c>
      <c r="G7" s="46"/>
      <c r="H7" s="21" t="s">
        <v>2</v>
      </c>
      <c r="I7" s="20">
        <v>0</v>
      </c>
      <c r="J7" s="8">
        <v>451.25</v>
      </c>
      <c r="K7" s="50"/>
      <c r="L7" s="34">
        <f t="shared" si="0"/>
        <v>0</v>
      </c>
      <c r="M7" s="35">
        <f t="shared" si="1"/>
        <v>0</v>
      </c>
    </row>
    <row r="8" spans="1:14" s="14" customFormat="1" ht="31">
      <c r="B8" s="53" t="s">
        <v>25</v>
      </c>
      <c r="C8" s="39" t="s">
        <v>24</v>
      </c>
      <c r="D8" s="31" t="s">
        <v>8</v>
      </c>
      <c r="E8" s="31">
        <v>2</v>
      </c>
      <c r="F8" s="26">
        <v>8154.9999999999991</v>
      </c>
      <c r="G8" s="46"/>
      <c r="H8" s="21" t="s">
        <v>2</v>
      </c>
      <c r="I8" s="20">
        <v>2.5</v>
      </c>
      <c r="J8" s="8">
        <v>2766.875</v>
      </c>
      <c r="K8" s="50"/>
      <c r="L8" s="34">
        <f t="shared" si="0"/>
        <v>0</v>
      </c>
      <c r="M8" s="35">
        <f t="shared" si="1"/>
        <v>0</v>
      </c>
    </row>
    <row r="9" spans="1:14" s="14" customFormat="1" ht="31">
      <c r="B9" s="53" t="s">
        <v>18</v>
      </c>
      <c r="C9" s="39" t="s">
        <v>5</v>
      </c>
      <c r="D9" s="31" t="s">
        <v>29</v>
      </c>
      <c r="E9" s="31">
        <v>4</v>
      </c>
      <c r="F9" s="26">
        <v>3964.7999999999997</v>
      </c>
      <c r="G9" s="46"/>
      <c r="H9" s="21" t="s">
        <v>2</v>
      </c>
      <c r="I9" s="20">
        <v>2.5</v>
      </c>
      <c r="J9" s="8">
        <v>1345.2</v>
      </c>
      <c r="K9" s="50"/>
      <c r="L9" s="34">
        <f t="shared" si="0"/>
        <v>0</v>
      </c>
      <c r="M9" s="35">
        <f t="shared" si="1"/>
        <v>0</v>
      </c>
    </row>
    <row r="10" spans="1:14" s="14" customFormat="1" ht="46.5">
      <c r="B10" s="53" t="s">
        <v>13</v>
      </c>
      <c r="C10" s="36" t="s">
        <v>30</v>
      </c>
      <c r="D10" s="31" t="s">
        <v>11</v>
      </c>
      <c r="E10" s="30" t="s">
        <v>30</v>
      </c>
      <c r="F10" s="30" t="s">
        <v>30</v>
      </c>
      <c r="G10" s="47" t="s">
        <v>30</v>
      </c>
      <c r="H10" s="21" t="s">
        <v>2</v>
      </c>
      <c r="I10" s="20">
        <v>2</v>
      </c>
      <c r="J10" s="19">
        <v>130890</v>
      </c>
      <c r="K10" s="50"/>
      <c r="L10" s="34">
        <v>0</v>
      </c>
      <c r="M10" s="35">
        <f>K10*I10</f>
        <v>0</v>
      </c>
    </row>
    <row r="11" spans="1:14" s="14" customFormat="1" ht="31.5" thickBot="1">
      <c r="B11" s="53" t="s">
        <v>12</v>
      </c>
      <c r="C11" s="37" t="s">
        <v>30</v>
      </c>
      <c r="D11" s="28" t="s">
        <v>11</v>
      </c>
      <c r="E11" s="30" t="s">
        <v>30</v>
      </c>
      <c r="F11" s="27" t="s">
        <v>30</v>
      </c>
      <c r="G11" s="48" t="s">
        <v>30</v>
      </c>
      <c r="H11" s="18" t="s">
        <v>2</v>
      </c>
      <c r="I11" s="17">
        <v>2</v>
      </c>
      <c r="J11" s="16">
        <v>16658</v>
      </c>
      <c r="K11" s="50"/>
      <c r="L11" s="34">
        <v>0</v>
      </c>
      <c r="M11" s="35">
        <f>K11*I11</f>
        <v>0</v>
      </c>
    </row>
    <row r="12" spans="1:14" s="14" customFormat="1" ht="16" thickBot="1">
      <c r="B12" s="54" t="s">
        <v>14</v>
      </c>
      <c r="C12" s="40" t="s">
        <v>30</v>
      </c>
      <c r="D12" s="24" t="s">
        <v>15</v>
      </c>
      <c r="E12" s="24">
        <v>595</v>
      </c>
      <c r="F12" s="23">
        <v>73</v>
      </c>
      <c r="G12" s="46"/>
      <c r="H12" s="23" t="s">
        <v>30</v>
      </c>
      <c r="I12" s="23" t="s">
        <v>30</v>
      </c>
      <c r="J12" s="22" t="s">
        <v>17</v>
      </c>
      <c r="K12" s="51" t="s">
        <v>17</v>
      </c>
      <c r="L12" s="34">
        <f>G12*E12</f>
        <v>0</v>
      </c>
      <c r="M12" s="10">
        <v>0</v>
      </c>
    </row>
    <row r="13" spans="1:14" ht="31">
      <c r="C13" s="13"/>
      <c r="D13" s="13"/>
      <c r="E13" s="13"/>
      <c r="F13" s="13"/>
      <c r="G13" s="13"/>
      <c r="H13" s="13"/>
      <c r="I13" s="13"/>
      <c r="J13" s="13"/>
      <c r="K13" s="44" t="s">
        <v>40</v>
      </c>
      <c r="L13" s="1">
        <f>SUM(L4:L12)</f>
        <v>0</v>
      </c>
      <c r="M13" s="1">
        <f>SUM(M4:M12)</f>
        <v>0</v>
      </c>
    </row>
    <row r="14" spans="1:14" ht="18.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41" t="s">
        <v>38</v>
      </c>
      <c r="M14" s="42">
        <f>L13+G7+M13+K7</f>
        <v>0</v>
      </c>
    </row>
  </sheetData>
  <sheetProtection password="8A91" sheet="1" objects="1" scenarios="1"/>
  <mergeCells count="3">
    <mergeCell ref="C2:G2"/>
    <mergeCell ref="H2:K2"/>
    <mergeCell ref="L2:M2"/>
  </mergeCells>
  <pageMargins left="0.7" right="0.7" top="0.75" bottom="0.75" header="0.3" footer="0.3"/>
  <pageSetup paperSize="9" scale="49" orientation="landscape" r:id="rId1"/>
  <headerFooter>
    <oddHeader>&amp;CALLEGATO B.L3 LISTINO LOTTO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ALLEGATO GARA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2016-12-22T13:20:04Z</dcterms:modified>
</cp:coreProperties>
</file>